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selmo\Google Drive\Inbound\planilhas-ht\lote-2\"/>
    </mc:Choice>
  </mc:AlternateContent>
  <bookViews>
    <workbookView xWindow="0" yWindow="0" windowWidth="20490" windowHeight="7530"/>
  </bookViews>
  <sheets>
    <sheet name="Planilha" sheetId="1" r:id="rId1"/>
    <sheet name="Instruções" sheetId="2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H19" i="1"/>
  <c r="I19" i="1"/>
  <c r="B19" i="1"/>
  <c r="C19" i="1"/>
  <c r="D19" i="1"/>
  <c r="G13" i="1"/>
  <c r="H13" i="1"/>
  <c r="I13" i="1"/>
  <c r="B13" i="1"/>
  <c r="C13" i="1"/>
  <c r="D13" i="1"/>
  <c r="H21" i="1"/>
  <c r="I21" i="1"/>
  <c r="G21" i="1"/>
  <c r="C21" i="1"/>
  <c r="D21" i="1"/>
  <c r="B21" i="1"/>
</calcChain>
</file>

<file path=xl/sharedStrings.xml><?xml version="1.0" encoding="utf-8"?>
<sst xmlns="http://schemas.openxmlformats.org/spreadsheetml/2006/main" count="44" uniqueCount="29">
  <si>
    <t>Caixa</t>
  </si>
  <si>
    <t>Cheques</t>
  </si>
  <si>
    <t>Cheques devolvidos</t>
  </si>
  <si>
    <t>Vendas a receber</t>
  </si>
  <si>
    <t>Total</t>
  </si>
  <si>
    <t>Lucros / Prejuizos acumulados</t>
  </si>
  <si>
    <t>Lucros distribuidos</t>
  </si>
  <si>
    <t>Terrenos</t>
  </si>
  <si>
    <t>Provisões</t>
  </si>
  <si>
    <t>Fornecedores A</t>
  </si>
  <si>
    <t>Fornecedores B</t>
  </si>
  <si>
    <t>Fornecedores C</t>
  </si>
  <si>
    <t>Fornecedores D</t>
  </si>
  <si>
    <t>Financiamentos de curto prazo</t>
  </si>
  <si>
    <t>Financiamentos de longo prazo</t>
  </si>
  <si>
    <t>Capital Social  31/12/2008</t>
  </si>
  <si>
    <t>Estoque de produtos</t>
  </si>
  <si>
    <t>Equipamentos</t>
  </si>
  <si>
    <t>Duplicatas a receber</t>
  </si>
  <si>
    <t>Ativos Circulantes</t>
  </si>
  <si>
    <t>Ativos Imobilizados</t>
  </si>
  <si>
    <t>Passivos Circulantes</t>
  </si>
  <si>
    <t>Patrimônio Líquido</t>
  </si>
  <si>
    <t>Planilha de Balanço Patrimonial</t>
  </si>
  <si>
    <t>ATIVOS</t>
  </si>
  <si>
    <t>PASSIVOS</t>
  </si>
  <si>
    <t>31/12/2015</t>
  </si>
  <si>
    <t>31/12/2014</t>
  </si>
  <si>
    <t>31/12/2013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</si>
</sst>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R$&quot;\ #,##0.00"/>
  </numFmts>
  <fonts count="10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8"/>
      <color rgb="FF2687E9"/>
      <name val="Arial"/>
      <family val="2"/>
    </font>
    <font>
      <b/>
      <sz val="12"/>
      <color rgb="FF385A7B"/>
      <name val="Arial"/>
      <family val="2"/>
    </font>
    <font>
      <b/>
      <sz val="11"/>
      <color rgb="FF385A7B"/>
      <name val="Arial"/>
      <family val="2"/>
    </font>
    <font>
      <sz val="11"/>
      <color rgb="FF385A7B"/>
      <name val="Arial"/>
      <family val="2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983BB"/>
        <bgColor indexed="64"/>
      </patternFill>
    </fill>
    <fill>
      <patternFill patternType="solid">
        <fgColor rgb="FFCAE3B5"/>
        <bgColor indexed="64"/>
      </patternFill>
    </fill>
    <fill>
      <patternFill patternType="solid">
        <fgColor rgb="FFB9DEFA"/>
        <bgColor indexed="64"/>
      </patternFill>
    </fill>
    <fill>
      <patternFill patternType="solid">
        <fgColor rgb="FFC7E3F9"/>
        <bgColor theme="4"/>
      </patternFill>
    </fill>
    <fill>
      <patternFill patternType="solid">
        <fgColor rgb="FFC7E3F9"/>
        <bgColor indexed="64"/>
      </patternFill>
    </fill>
    <fill>
      <patternFill patternType="solid">
        <fgColor rgb="FFD1EAB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rgb="FFDCE4F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0" fillId="0" borderId="0" xfId="0" applyBorder="1" applyAlignment="1">
      <alignment horizontal="left" vertical="center" indent="1"/>
    </xf>
    <xf numFmtId="4" fontId="9" fillId="3" borderId="3" xfId="0" applyNumberFormat="1" applyFont="1" applyFill="1" applyBorder="1" applyAlignment="1">
      <alignment horizontal="left" vertical="center" indent="1"/>
    </xf>
    <xf numFmtId="14" fontId="7" fillId="6" borderId="6" xfId="0" applyNumberFormat="1" applyFont="1" applyFill="1" applyBorder="1" applyAlignment="1">
      <alignment horizontal="left" vertical="center" indent="1"/>
    </xf>
    <xf numFmtId="14" fontId="7" fillId="7" borderId="3" xfId="0" applyNumberFormat="1" applyFont="1" applyFill="1" applyBorder="1" applyAlignment="1">
      <alignment horizontal="left" vertical="center" indent="1"/>
    </xf>
    <xf numFmtId="14" fontId="7" fillId="7" borderId="3" xfId="0" applyNumberFormat="1" applyFont="1" applyFill="1" applyBorder="1" applyAlignment="1">
      <alignment horizontal="right" vertical="center" indent="1"/>
    </xf>
    <xf numFmtId="0" fontId="7" fillId="8" borderId="4" xfId="0" applyFont="1" applyFill="1" applyBorder="1" applyAlignment="1">
      <alignment horizontal="left" vertical="center" indent="1"/>
    </xf>
    <xf numFmtId="14" fontId="7" fillId="8" borderId="3" xfId="0" applyNumberFormat="1" applyFont="1" applyFill="1" applyBorder="1" applyAlignment="1">
      <alignment horizontal="right" vertical="center" indent="1"/>
    </xf>
    <xf numFmtId="4" fontId="8" fillId="8" borderId="5" xfId="0" applyNumberFormat="1" applyFont="1" applyFill="1" applyBorder="1" applyAlignment="1">
      <alignment horizontal="left" vertical="center" indent="1"/>
    </xf>
    <xf numFmtId="2" fontId="3" fillId="0" borderId="0" xfId="0" applyNumberFormat="1" applyFont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14" fontId="7" fillId="5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 indent="8"/>
    </xf>
    <xf numFmtId="165" fontId="0" fillId="0" borderId="0" xfId="0" applyNumberFormat="1" applyBorder="1" applyAlignment="1">
      <alignment horizontal="right" vertical="center" indent="1"/>
    </xf>
    <xf numFmtId="165" fontId="9" fillId="3" borderId="3" xfId="0" applyNumberFormat="1" applyFont="1" applyFill="1" applyBorder="1" applyAlignment="1">
      <alignment horizontal="right" vertical="center" indent="1"/>
    </xf>
    <xf numFmtId="0" fontId="0" fillId="0" borderId="0" xfId="0" applyBorder="1" applyAlignment="1" applyProtection="1">
      <alignment horizontal="left" vertical="center" indent="1"/>
      <protection locked="0"/>
    </xf>
    <xf numFmtId="165" fontId="0" fillId="0" borderId="0" xfId="0" applyNumberFormat="1" applyBorder="1" applyAlignment="1" applyProtection="1">
      <alignment horizontal="righ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 locked="0"/>
    </xf>
  </cellXfs>
  <cellStyles count="1">
    <cellStyle name="Normal" xfId="0" builtinId="0"/>
  </cellStyles>
  <dxfs count="54">
    <dxf>
      <numFmt numFmtId="165" formatCode="&quot;R$&quot;\ #,##0.00"/>
      <alignment horizontal="right" vertical="center" textRotation="0" wrapText="0" indent="1" justifyLastLine="0" shrinkToFit="0" readingOrder="0"/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numFmt numFmtId="2" formatCode="0.00"/>
      <alignment horizontal="right" vertical="center" textRotation="0" wrapText="0" indent="1" justifyLastLine="0" shrinkToFit="0" readingOrder="0"/>
      <protection locked="0" hidden="0"/>
    </dxf>
    <dxf>
      <numFmt numFmtId="2" formatCode="0.00"/>
      <alignment horizontal="right" vertical="center" textRotation="0" wrapText="0" indent="1" justifyLastLine="0" shrinkToFit="0" readingOrder="0"/>
      <protection locked="0" hidden="0"/>
    </dxf>
    <dxf>
      <numFmt numFmtId="2" formatCode="0.00"/>
      <alignment horizontal="right" vertical="center" textRotation="0" wrapText="0" indent="1" justifyLastLine="0" shrinkToFit="0" readingOrder="0"/>
      <protection locked="0" hidden="0"/>
    </dxf>
    <dxf>
      <alignment horizontal="left" vertical="center" textRotation="0" wrapText="0" indent="1" justifyLastLine="0" shrinkToFit="0" readingOrder="0"/>
      <protection locked="0" hidden="0"/>
    </dxf>
    <dxf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alignment horizontal="left" vertical="center" textRotation="0" wrapText="0" indent="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protection locked="0" hidden="0"/>
    </dxf>
    <dxf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  <protection locked="0" hidden="0"/>
    </dxf>
    <dxf>
      <alignment horizontal="left" vertical="center" textRotation="0" wrapText="0" indent="1" justifyLastLine="0" shrinkToFit="0" readingOrder="0"/>
      <protection locked="0" hidden="0"/>
    </dxf>
    <dxf>
      <numFmt numFmtId="165" formatCode="&quot;R$&quot;\ #,##0.00"/>
      <alignment horizontal="right" vertical="center" textRotation="0" wrapText="0" indent="1" justifyLastLine="0" shrinkToFit="0" readingOrder="0"/>
    </dxf>
    <dxf>
      <numFmt numFmtId="165" formatCode="&quot;R$&quot;\ #,##0.00"/>
      <alignment horizontal="right" vertical="center" textRotation="0" wrapText="0" indent="1" justifyLastLine="0" shrinkToFit="0" readingOrder="0"/>
    </dxf>
    <dxf>
      <numFmt numFmtId="165" formatCode="&quot;R$&quot;\ #,##0.00"/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rgb="FF385A7B"/>
        <name val="Arial"/>
        <scheme val="none"/>
      </font>
      <fill>
        <patternFill patternType="solid">
          <fgColor indexed="64"/>
          <bgColor rgb="FFD1EAB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rgb="FF385A7B"/>
        <name val="Arial"/>
        <scheme val="none"/>
      </font>
      <fill>
        <patternFill patternType="solid">
          <fgColor theme="4"/>
          <bgColor rgb="FFC7E3F9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rgb="FF385A7B"/>
        <name val="Arial"/>
        <scheme val="none"/>
      </font>
      <fill>
        <patternFill patternType="solid">
          <fgColor indexed="64"/>
          <bgColor rgb="FFD1EAB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rgb="FF385A7B"/>
        <name val="Arial"/>
        <scheme val="none"/>
      </font>
      <fill>
        <patternFill patternType="solid">
          <fgColor indexed="64"/>
          <bgColor rgb="FFC7E3F9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none">
          <fgColor auto="1"/>
          <bgColor auto="1"/>
        </patternFill>
      </fill>
    </dxf>
    <dxf>
      <fill>
        <patternFill>
          <bgColor rgb="FFF7F8F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rgb="FFDCE4F4"/>
        </patternFill>
      </fill>
      <border diagonalDown="1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diagonal style="thin">
          <color theme="0"/>
        </diagonal>
        <vertical style="thin">
          <color theme="0"/>
        </vertical>
        <horizontal style="thin">
          <color theme="0"/>
        </horizontal>
      </border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fill>
        <patternFill>
          <bgColor rgb="FFF6F8FB"/>
        </patternFill>
      </fill>
      <border>
        <left style="thin">
          <color theme="0"/>
        </left>
        <right style="thin">
          <color theme="0"/>
        </right>
        <top style="thin">
          <color theme="4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Medium4">
    <tableStyle name="ContaAzul-M2" pivot="0" count="8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RowStripe" dxfId="48"/>
      <tableStyleElement type="secondRowStripe" dxfId="47"/>
      <tableStyleElement type="firstColumn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EAB5"/>
      <color rgb="FFC7E3F9"/>
      <color rgb="FFB9DEFA"/>
      <color rgb="FF4983BB"/>
      <color rgb="FFF48B8E"/>
      <color rgb="FFF6F8FB"/>
      <color rgb="FF385A7B"/>
      <color rgb="FF8BC8F6"/>
      <color rgb="FFCAE3B5"/>
      <color rgb="FFDCE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balanco-patrimonial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contaazul.com/cadastro?utm_source=planilha&amp;utm_medium=content&amp;utm_campaign=materiais&amp;utm_content=planilha-balanco-patrimonial-contaazu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4105</xdr:rowOff>
    </xdr:from>
    <xdr:to>
      <xdr:col>0</xdr:col>
      <xdr:colOff>658761</xdr:colOff>
      <xdr:row>0</xdr:row>
      <xdr:rowOff>659305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"/>
          <a:ext cx="658761" cy="655200"/>
        </a:xfrm>
        <a:prstGeom prst="rect">
          <a:avLst/>
        </a:prstGeom>
      </xdr:spPr>
    </xdr:pic>
    <xdr:clientData/>
  </xdr:twoCellAnchor>
  <xdr:twoCellAnchor>
    <xdr:from>
      <xdr:col>9</xdr:col>
      <xdr:colOff>266700</xdr:colOff>
      <xdr:row>3</xdr:row>
      <xdr:rowOff>142874</xdr:rowOff>
    </xdr:from>
    <xdr:to>
      <xdr:col>11</xdr:col>
      <xdr:colOff>628650</xdr:colOff>
      <xdr:row>10</xdr:row>
      <xdr:rowOff>142874</xdr:rowOff>
    </xdr:to>
    <xdr:grpSp>
      <xdr:nvGrpSpPr>
        <xdr:cNvPr id="19" name="Agrupar 18"/>
        <xdr:cNvGrpSpPr/>
      </xdr:nvGrpSpPr>
      <xdr:grpSpPr>
        <a:xfrm>
          <a:off x="11096625" y="1323974"/>
          <a:ext cx="1619250" cy="1762125"/>
          <a:chOff x="10620375" y="1495425"/>
          <a:chExt cx="2952750" cy="1209675"/>
        </a:xfrm>
      </xdr:grpSpPr>
      <xdr:sp macro="" textlink="">
        <xdr:nvSpPr>
          <xdr:cNvPr id="2" name="Texto Explicativo 1 1"/>
          <xdr:cNvSpPr/>
        </xdr:nvSpPr>
        <xdr:spPr>
          <a:xfrm>
            <a:off x="10620375" y="1495425"/>
            <a:ext cx="2952750" cy="1209675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Use as setas suspensas para filtrar rapidamente a sua lista de Entradas e ou Saídas. </a:t>
            </a:r>
          </a:p>
          <a:p>
            <a:endParaRPr lang="pt-BR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Para excluir esta observação, clique para selecioná-la e depois pressione Delete.</a:t>
            </a:r>
            <a:endParaRPr lang="pt-BR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15" name="Conector de Linha Reta 49"/>
          <xdr:cNvCxnSpPr/>
        </xdr:nvCxnSpPr>
        <xdr:spPr>
          <a:xfrm flipH="1">
            <a:off x="10734676" y="1725898"/>
            <a:ext cx="2705098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9</xdr:col>
      <xdr:colOff>266700</xdr:colOff>
      <xdr:row>11</xdr:row>
      <xdr:rowOff>28575</xdr:rowOff>
    </xdr:from>
    <xdr:to>
      <xdr:col>11</xdr:col>
      <xdr:colOff>628650</xdr:colOff>
      <xdr:row>14</xdr:row>
      <xdr:rowOff>285750</xdr:rowOff>
    </xdr:to>
    <xdr:grpSp>
      <xdr:nvGrpSpPr>
        <xdr:cNvPr id="23" name="Agrupar 22"/>
        <xdr:cNvGrpSpPr/>
      </xdr:nvGrpSpPr>
      <xdr:grpSpPr>
        <a:xfrm>
          <a:off x="11096625" y="3200400"/>
          <a:ext cx="1619250" cy="962025"/>
          <a:chOff x="10620375" y="1495425"/>
          <a:chExt cx="2952750" cy="809625"/>
        </a:xfrm>
      </xdr:grpSpPr>
      <xdr:sp macro="" textlink="">
        <xdr:nvSpPr>
          <xdr:cNvPr id="24" name="Texto Explicativo 1 23"/>
          <xdr:cNvSpPr/>
        </xdr:nvSpPr>
        <xdr:spPr>
          <a:xfrm>
            <a:off x="10620375" y="1495425"/>
            <a:ext cx="2952750" cy="809625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Tab.</a:t>
            </a:r>
            <a:endPara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25" name="Conector de Linha Reta 49"/>
          <xdr:cNvCxnSpPr/>
        </xdr:nvCxnSpPr>
        <xdr:spPr>
          <a:xfrm flipH="1">
            <a:off x="10734676" y="1764672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0</xdr:col>
      <xdr:colOff>159526</xdr:colOff>
      <xdr:row>31</xdr:row>
      <xdr:rowOff>92851</xdr:rowOff>
    </xdr:from>
    <xdr:to>
      <xdr:col>0</xdr:col>
      <xdr:colOff>1332501</xdr:colOff>
      <xdr:row>31</xdr:row>
      <xdr:rowOff>277281</xdr:rowOff>
    </xdr:to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26" y="9036826"/>
          <a:ext cx="1172975" cy="18443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24</xdr:row>
      <xdr:rowOff>238125</xdr:rowOff>
    </xdr:from>
    <xdr:to>
      <xdr:col>5</xdr:col>
      <xdr:colOff>1459920</xdr:colOff>
      <xdr:row>28</xdr:row>
      <xdr:rowOff>161924</xdr:rowOff>
    </xdr:to>
    <xdr:pic>
      <xdr:nvPicPr>
        <xdr:cNvPr id="30" name="Imagem 2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6991350"/>
          <a:ext cx="6889170" cy="971549"/>
        </a:xfrm>
        <a:prstGeom prst="rect">
          <a:avLst/>
        </a:prstGeom>
      </xdr:spPr>
    </xdr:pic>
    <xdr:clientData/>
  </xdr:twoCellAnchor>
  <xdr:twoCellAnchor>
    <xdr:from>
      <xdr:col>9</xdr:col>
      <xdr:colOff>266700</xdr:colOff>
      <xdr:row>17</xdr:row>
      <xdr:rowOff>219075</xdr:rowOff>
    </xdr:from>
    <xdr:to>
      <xdr:col>11</xdr:col>
      <xdr:colOff>628650</xdr:colOff>
      <xdr:row>21</xdr:row>
      <xdr:rowOff>95250</xdr:rowOff>
    </xdr:to>
    <xdr:grpSp>
      <xdr:nvGrpSpPr>
        <xdr:cNvPr id="16" name="Agrupar 15"/>
        <xdr:cNvGrpSpPr/>
      </xdr:nvGrpSpPr>
      <xdr:grpSpPr>
        <a:xfrm>
          <a:off x="11096625" y="5029200"/>
          <a:ext cx="1619250" cy="962025"/>
          <a:chOff x="10620375" y="1495425"/>
          <a:chExt cx="2952750" cy="809625"/>
        </a:xfrm>
      </xdr:grpSpPr>
      <xdr:sp macro="" textlink="">
        <xdr:nvSpPr>
          <xdr:cNvPr id="17" name="Texto Explicativo 1 16"/>
          <xdr:cNvSpPr/>
        </xdr:nvSpPr>
        <xdr:spPr>
          <a:xfrm>
            <a:off x="10620375" y="1495425"/>
            <a:ext cx="2952750" cy="809625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Tab.</a:t>
            </a:r>
            <a:endPara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18" name="Conector de Linha Reta 49"/>
          <xdr:cNvCxnSpPr/>
        </xdr:nvCxnSpPr>
        <xdr:spPr>
          <a:xfrm flipH="1">
            <a:off x="10734676" y="1764672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55</xdr:row>
      <xdr:rowOff>85725</xdr:rowOff>
    </xdr:from>
    <xdr:to>
      <xdr:col>11</xdr:col>
      <xdr:colOff>250245</xdr:colOff>
      <xdr:row>61</xdr:row>
      <xdr:rowOff>85724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9496425"/>
          <a:ext cx="6889170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4105</xdr:rowOff>
    </xdr:from>
    <xdr:to>
      <xdr:col>1</xdr:col>
      <xdr:colOff>49161</xdr:colOff>
      <xdr:row>0</xdr:row>
      <xdr:rowOff>659305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"/>
          <a:ext cx="658761" cy="655200"/>
        </a:xfrm>
        <a:prstGeom prst="rect">
          <a:avLst/>
        </a:prstGeom>
      </xdr:spPr>
    </xdr:pic>
    <xdr:clientData/>
  </xdr:twoCellAnchor>
  <xdr:twoCellAnchor>
    <xdr:from>
      <xdr:col>0</xdr:col>
      <xdr:colOff>130951</xdr:colOff>
      <xdr:row>64</xdr:row>
      <xdr:rowOff>102376</xdr:rowOff>
    </xdr:from>
    <xdr:to>
      <xdr:col>2</xdr:col>
      <xdr:colOff>84726</xdr:colOff>
      <xdr:row>64</xdr:row>
      <xdr:rowOff>286806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51" y="13399276"/>
          <a:ext cx="1172975" cy="18443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0</xdr:rowOff>
    </xdr:from>
    <xdr:ext cx="6581774" cy="7820044"/>
    <xdr:sp macro="" textlink="">
      <xdr:nvSpPr>
        <xdr:cNvPr id="5" name="CaixaDeTexto 4"/>
        <xdr:cNvSpPr txBox="1"/>
      </xdr:nvSpPr>
      <xdr:spPr>
        <a:xfrm>
          <a:off x="0" y="828675"/>
          <a:ext cx="6581774" cy="7820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 esta planilha, você vai fazer o fechamento anual dos ativos circulantes e imobilizados e dos passivos circulantes e patrimônio líquido da sua empresa. É uma ferramenta importante para acompanhar o crescimento do negócio fazendo a comparação ano a ano, pois o balanço patrimonial envolve todos os bens, créditos e direitos a receber de uma organização, além de suas obrigações com outras instituições ou pessoas. </a:t>
          </a:r>
        </a:p>
        <a:p>
          <a:pPr eaLnBrk="1" fontAlgn="auto" latinLnBrk="0" hangingPunct="1">
            <a:lnSpc>
              <a:spcPct val="1500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aba "Planilha", localize a tabela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Ativos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para discriminar primeiro os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Ativos Circulantes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que são aqueles valores que entraram na empresa ao longo do ano, de acordo com cada categoria, como depósitos, contas receber, estoques etc. Depois, acrescente os valores </a:t>
          </a:r>
          <a:r>
            <a:rPr lang="pt-BR" sz="1100" b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Ativos Imobilizados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que é o conjunto de bens necessários ao funcionamento operacional da empresa (equipamentos, instalações, entre outros). O cálculo dos totais é feito automaticamente.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tabela 2, de </a:t>
          </a:r>
          <a:r>
            <a:rPr lang="pt-BR" sz="1100" b="1" i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Passivos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temos os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Passivos Circulantes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que são as saídas e vencimentos referentes ao ano corrente. Aqui, devem ser incluídos os salários e outros custos com colaboradores, obrigações tributárias, pagamentos de fornecedores etc. Depois, temos 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Patrimônio Líquido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cujos valores correspondem aos vencimentos contábeis pertencentes aos acionistas e cotistas. É ele que vai fazer a conta fechar entre ativos e passivos, que no final, precisam ser os mesmos. O total da tabela 2 também é calculado de forma automática.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final é só comparar se os totais da tabela 1 e 2 estão iguais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o valor do Ativo for maior, é sinal de que a empresa está indo muito bem. Agora, se o Passivo superar o Ativo, é sinal de problemas e está na hora de rever o planejamento estratégico da empresa.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5:D13" totalsRowCount="1" headerRowDxfId="45" dataDxfId="19" headerRowBorderDxfId="44">
  <autoFilter ref="A5:D12"/>
  <tableColumns count="4">
    <tableColumn id="1" name="Ativos Circulantes" totalsRowLabel="Total" dataDxfId="23" totalsRowDxfId="35" dataCellStyle="Normal"/>
    <tableColumn id="2" name="31/12/2013" totalsRowFunction="sum" dataDxfId="22" totalsRowDxfId="34" dataCellStyle="Normal"/>
    <tableColumn id="3" name="31/12/2014" totalsRowFunction="sum" dataDxfId="21" totalsRowDxfId="33" dataCellStyle="Normal"/>
    <tableColumn id="4" name="31/12/2015" totalsRowFunction="sum" dataDxfId="20" totalsRowDxfId="32" dataCellStyle="Normal"/>
  </tableColumns>
  <tableStyleInfo name="ContaAzul-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5:I13" totalsRowCount="1" headerRowDxfId="43" dataDxfId="14" headerRowBorderDxfId="42">
  <autoFilter ref="F5:I12"/>
  <tableColumns count="4">
    <tableColumn id="1" name="Passivos Circulantes" totalsRowLabel="Total" dataDxfId="18" totalsRowDxfId="3" dataCellStyle="Normal"/>
    <tableColumn id="2" name="31/12/2013" totalsRowFunction="sum" dataDxfId="17" totalsRowDxfId="2" dataCellStyle="Normal"/>
    <tableColumn id="3" name="31/12/2014" totalsRowFunction="sum" dataDxfId="16" totalsRowDxfId="1" dataCellStyle="Normal"/>
    <tableColumn id="4" name="31/12/2015" totalsRowFunction="sum" dataDxfId="15" totalsRowDxfId="0" dataCellStyle="Normal"/>
  </tableColumns>
  <tableStyleInfo name="ContaAzul-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5:D19" totalsRowCount="1" headerRowDxfId="41" dataDxfId="4" headerRowBorderDxfId="40">
  <autoFilter ref="A15:D18"/>
  <tableColumns count="4">
    <tableColumn id="1" name="Ativos Imobilizados" totalsRowLabel="Total" dataDxfId="8" totalsRowDxfId="31" dataCellStyle="Normal"/>
    <tableColumn id="2" name="31/12/2013" totalsRowFunction="sum" dataDxfId="7" totalsRowDxfId="26" dataCellStyle="Normal"/>
    <tableColumn id="3" name="31/12/2014" totalsRowFunction="sum" dataDxfId="6" totalsRowDxfId="25" dataCellStyle="Normal"/>
    <tableColumn id="4" name="31/12/2015" totalsRowFunction="sum" dataDxfId="5" totalsRowDxfId="24" dataCellStyle="Normal"/>
  </tableColumns>
  <tableStyleInfo name="ContaAzul-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F15:I19" totalsRowCount="1" headerRowDxfId="39" dataDxfId="9" totalsRowDxfId="36" headerRowBorderDxfId="38" tableBorderDxfId="37">
  <autoFilter ref="F15:I18"/>
  <tableColumns count="4">
    <tableColumn id="1" name="Patrimônio Líquido" totalsRowLabel="Total" dataDxfId="13" totalsRowDxfId="30" dataCellStyle="Normal"/>
    <tableColumn id="2" name="31/12/2013" totalsRowFunction="sum" dataDxfId="12" totalsRowDxfId="29" dataCellStyle="Normal"/>
    <tableColumn id="3" name="31/12/2014" totalsRowFunction="sum" dataDxfId="11" totalsRowDxfId="28" dataCellStyle="Normal"/>
    <tableColumn id="4" name="31/12/2015" totalsRowFunction="sum" dataDxfId="10" totalsRowDxfId="27" dataCellStyle="Normal"/>
  </tableColumns>
  <tableStyleInfo name="ContaAzul-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48B8E"/>
        </a:solidFill>
        <a:ln>
          <a:solidFill>
            <a:srgbClr val="F48B8E"/>
          </a:solidFill>
        </a:ln>
        <a:effectLst/>
      </a:spPr>
      <a:bodyPr vertOverflow="clip" horzOverflow="clip" rtlCol="0" anchor="t"/>
      <a:lstStyle>
        <a:defPPr algn="l">
          <a:defRPr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showRowColHeaders="0" tabSelected="1" zoomScaleNormal="100" workbookViewId="0">
      <pane ySplit="3" topLeftCell="A4" activePane="bottomLeft" state="frozen"/>
      <selection pane="bottomLeft" activeCell="A2" sqref="A2"/>
    </sheetView>
  </sheetViews>
  <sheetFormatPr defaultColWidth="9.140625" defaultRowHeight="15" x14ac:dyDescent="0.2"/>
  <cols>
    <col min="1" max="1" width="30.140625" style="1" customWidth="1"/>
    <col min="2" max="4" width="16.42578125" style="1" bestFit="1" customWidth="1"/>
    <col min="5" max="5" width="3.5703125" style="1" customWidth="1"/>
    <col min="6" max="6" width="30.140625" style="1" customWidth="1"/>
    <col min="7" max="9" width="16.42578125" style="1" bestFit="1" customWidth="1"/>
    <col min="10" max="10" width="9.7109375" style="1" bestFit="1" customWidth="1"/>
    <col min="11" max="11" width="9.140625" style="1"/>
    <col min="12" max="12" width="11" style="1" bestFit="1" customWidth="1"/>
    <col min="13" max="16384" width="9.140625" style="1"/>
  </cols>
  <sheetData>
    <row r="1" spans="1:13" s="24" customFormat="1" ht="52.5" customHeight="1" thickBot="1" x14ac:dyDescent="0.25">
      <c r="A1" s="24" t="s">
        <v>23</v>
      </c>
    </row>
    <row r="2" spans="1:13" ht="18" customHeight="1" x14ac:dyDescent="0.2"/>
    <row r="3" spans="1:13" ht="22.5" customHeight="1" x14ac:dyDescent="0.2">
      <c r="A3" s="22" t="s">
        <v>24</v>
      </c>
      <c r="B3" s="22"/>
      <c r="C3" s="22"/>
      <c r="D3" s="22"/>
      <c r="E3" s="23"/>
      <c r="F3" s="21" t="s">
        <v>25</v>
      </c>
      <c r="G3" s="21"/>
      <c r="H3" s="21"/>
      <c r="I3" s="21"/>
    </row>
    <row r="4" spans="1:13" ht="11.25" customHeight="1" x14ac:dyDescent="0.2">
      <c r="A4" s="8"/>
      <c r="B4" s="8"/>
      <c r="C4" s="8"/>
      <c r="D4" s="8"/>
      <c r="E4" s="23"/>
      <c r="F4" s="9"/>
      <c r="G4" s="9"/>
      <c r="H4" s="9"/>
      <c r="I4" s="9"/>
    </row>
    <row r="5" spans="1:13" ht="37.5" customHeight="1" x14ac:dyDescent="0.2">
      <c r="A5" s="15" t="s">
        <v>19</v>
      </c>
      <c r="B5" s="16" t="s">
        <v>28</v>
      </c>
      <c r="C5" s="16" t="s">
        <v>27</v>
      </c>
      <c r="D5" s="16" t="s">
        <v>26</v>
      </c>
      <c r="E5" s="23"/>
      <c r="F5" s="17" t="s">
        <v>21</v>
      </c>
      <c r="G5" s="18" t="s">
        <v>28</v>
      </c>
      <c r="H5" s="18" t="s">
        <v>27</v>
      </c>
      <c r="I5" s="18" t="s">
        <v>26</v>
      </c>
    </row>
    <row r="6" spans="1:13" ht="18" customHeight="1" x14ac:dyDescent="0.2">
      <c r="A6" s="27" t="s">
        <v>0</v>
      </c>
      <c r="B6" s="28">
        <v>0</v>
      </c>
      <c r="C6" s="28">
        <v>5687.97</v>
      </c>
      <c r="D6" s="28">
        <v>8090.6380000000072</v>
      </c>
      <c r="E6" s="23"/>
      <c r="F6" s="27" t="s">
        <v>9</v>
      </c>
      <c r="G6" s="28">
        <v>43542.48</v>
      </c>
      <c r="H6" s="28">
        <v>3071</v>
      </c>
      <c r="I6" s="28">
        <v>39457.53</v>
      </c>
    </row>
    <row r="7" spans="1:13" ht="18" customHeight="1" x14ac:dyDescent="0.2">
      <c r="A7" s="27" t="s">
        <v>1</v>
      </c>
      <c r="B7" s="28">
        <v>0</v>
      </c>
      <c r="C7" s="28">
        <v>12166.84</v>
      </c>
      <c r="D7" s="28">
        <v>3843.5</v>
      </c>
      <c r="E7" s="23"/>
      <c r="F7" s="27" t="s">
        <v>10</v>
      </c>
      <c r="G7" s="28">
        <v>23999.040000000001</v>
      </c>
      <c r="H7" s="28">
        <v>25069.759999999998</v>
      </c>
      <c r="I7" s="28">
        <v>-450.29999999999927</v>
      </c>
    </row>
    <row r="8" spans="1:13" ht="18" customHeight="1" x14ac:dyDescent="0.2">
      <c r="A8" s="27" t="s">
        <v>2</v>
      </c>
      <c r="B8" s="28">
        <v>0</v>
      </c>
      <c r="C8" s="28">
        <v>1050.5</v>
      </c>
      <c r="D8" s="28">
        <v>1810.5</v>
      </c>
      <c r="E8" s="23"/>
      <c r="F8" s="27" t="s">
        <v>11</v>
      </c>
      <c r="G8" s="28">
        <v>0</v>
      </c>
      <c r="H8" s="28">
        <v>0</v>
      </c>
      <c r="I8" s="28">
        <v>-63.199999999999818</v>
      </c>
    </row>
    <row r="9" spans="1:13" ht="18" customHeight="1" x14ac:dyDescent="0.2">
      <c r="A9" s="27" t="s">
        <v>16</v>
      </c>
      <c r="B9" s="28">
        <v>94301.990742405702</v>
      </c>
      <c r="C9" s="28">
        <v>81834.31</v>
      </c>
      <c r="D9" s="28">
        <v>68975.077999999994</v>
      </c>
      <c r="E9" s="23"/>
      <c r="F9" s="27" t="s">
        <v>12</v>
      </c>
      <c r="G9" s="28">
        <v>0</v>
      </c>
      <c r="H9" s="28">
        <v>0</v>
      </c>
      <c r="I9" s="28">
        <v>11669.5</v>
      </c>
    </row>
    <row r="10" spans="1:13" ht="18" customHeight="1" x14ac:dyDescent="0.2">
      <c r="A10" s="27" t="s">
        <v>3</v>
      </c>
      <c r="B10" s="28">
        <v>39450</v>
      </c>
      <c r="C10" s="28">
        <v>65899.759999999995</v>
      </c>
      <c r="D10" s="28">
        <v>66404.19</v>
      </c>
      <c r="E10" s="23"/>
      <c r="F10" s="27" t="s">
        <v>13</v>
      </c>
      <c r="G10" s="28">
        <v>16890</v>
      </c>
      <c r="H10" s="28">
        <v>25465.119999999999</v>
      </c>
      <c r="I10" s="28">
        <v>0</v>
      </c>
      <c r="K10" s="4"/>
    </row>
    <row r="11" spans="1:13" ht="18" customHeight="1" x14ac:dyDescent="0.2">
      <c r="A11" s="27" t="s">
        <v>18</v>
      </c>
      <c r="B11" s="28">
        <v>0</v>
      </c>
      <c r="C11" s="28">
        <v>14740</v>
      </c>
      <c r="D11" s="28">
        <v>19540</v>
      </c>
      <c r="E11" s="23"/>
      <c r="F11" s="27" t="s">
        <v>8</v>
      </c>
      <c r="G11" s="28">
        <v>0</v>
      </c>
      <c r="H11" s="28">
        <v>6740</v>
      </c>
      <c r="I11" s="28">
        <v>7507</v>
      </c>
      <c r="K11" s="4"/>
    </row>
    <row r="12" spans="1:13" ht="18" customHeight="1" x14ac:dyDescent="0.2">
      <c r="A12" s="27" t="s">
        <v>7</v>
      </c>
      <c r="B12" s="28">
        <v>0</v>
      </c>
      <c r="C12" s="28">
        <v>0</v>
      </c>
      <c r="D12" s="28">
        <v>26338.06</v>
      </c>
      <c r="E12" s="23"/>
      <c r="F12" s="27" t="s">
        <v>14</v>
      </c>
      <c r="G12" s="28">
        <v>0</v>
      </c>
      <c r="H12" s="28">
        <v>64389</v>
      </c>
      <c r="I12" s="28">
        <v>53615.49</v>
      </c>
      <c r="K12" s="4"/>
    </row>
    <row r="13" spans="1:13" ht="18.75" customHeight="1" x14ac:dyDescent="0.2">
      <c r="A13" s="12" t="s">
        <v>4</v>
      </c>
      <c r="B13" s="25">
        <f>SUBTOTAL(109,Table1[31/12/2013])</f>
        <v>133751.9907424057</v>
      </c>
      <c r="C13" s="25">
        <f>SUBTOTAL(109,Table1[31/12/2014])</f>
        <v>181379.38</v>
      </c>
      <c r="D13" s="25">
        <f>SUBTOTAL(109,Table1[31/12/2015])</f>
        <v>195001.96600000001</v>
      </c>
      <c r="E13" s="23"/>
      <c r="F13" s="12" t="s">
        <v>4</v>
      </c>
      <c r="G13" s="25">
        <f>SUBTOTAL(109,Table2[31/12/2013])</f>
        <v>84431.52</v>
      </c>
      <c r="H13" s="25">
        <f>SUBTOTAL(109,Table2[31/12/2014])</f>
        <v>124734.88</v>
      </c>
      <c r="I13" s="28">
        <f>SUBTOTAL(109,Table2[31/12/2015])</f>
        <v>111736.01999999999</v>
      </c>
      <c r="K13" s="4"/>
    </row>
    <row r="14" spans="1:13" ht="18.75" customHeight="1" x14ac:dyDescent="0.2">
      <c r="A14" s="6"/>
      <c r="B14" s="3"/>
      <c r="C14" s="3"/>
      <c r="D14" s="3"/>
      <c r="E14" s="23"/>
      <c r="F14" s="3"/>
      <c r="G14" s="3"/>
      <c r="H14" s="3"/>
      <c r="I14" s="3"/>
      <c r="K14" s="4"/>
    </row>
    <row r="15" spans="1:13" ht="37.5" customHeight="1" x14ac:dyDescent="0.2">
      <c r="A15" s="14" t="s">
        <v>20</v>
      </c>
      <c r="B15" s="16" t="s">
        <v>28</v>
      </c>
      <c r="C15" s="16" t="s">
        <v>27</v>
      </c>
      <c r="D15" s="16" t="s">
        <v>26</v>
      </c>
      <c r="E15" s="23"/>
      <c r="F15" s="19" t="s">
        <v>22</v>
      </c>
      <c r="G15" s="18" t="s">
        <v>28</v>
      </c>
      <c r="H15" s="18" t="s">
        <v>27</v>
      </c>
      <c r="I15" s="18" t="s">
        <v>26</v>
      </c>
      <c r="M15" s="7"/>
    </row>
    <row r="16" spans="1:13" ht="18" customHeight="1" x14ac:dyDescent="0.2">
      <c r="A16" s="27" t="s">
        <v>17</v>
      </c>
      <c r="B16" s="28">
        <v>0</v>
      </c>
      <c r="C16" s="28">
        <v>80000</v>
      </c>
      <c r="D16" s="28">
        <v>80000</v>
      </c>
      <c r="E16" s="23"/>
      <c r="F16" s="29" t="s">
        <v>15</v>
      </c>
      <c r="G16" s="30">
        <v>49320.470742405683</v>
      </c>
      <c r="H16" s="30">
        <v>49320.470742405683</v>
      </c>
      <c r="I16" s="31">
        <v>49320.470742405683</v>
      </c>
    </row>
    <row r="17" spans="1:10" ht="18" customHeight="1" x14ac:dyDescent="0.2">
      <c r="A17" s="27"/>
      <c r="B17" s="28"/>
      <c r="C17" s="28"/>
      <c r="D17" s="28"/>
      <c r="E17" s="23"/>
      <c r="F17" s="29" t="s">
        <v>5</v>
      </c>
      <c r="G17" s="30">
        <v>0</v>
      </c>
      <c r="H17" s="30">
        <v>101574.83</v>
      </c>
      <c r="I17" s="31">
        <v>129037.32</v>
      </c>
    </row>
    <row r="18" spans="1:10" ht="18" customHeight="1" x14ac:dyDescent="0.2">
      <c r="A18" s="27"/>
      <c r="B18" s="28"/>
      <c r="C18" s="28"/>
      <c r="D18" s="28"/>
      <c r="E18" s="23"/>
      <c r="F18" s="32" t="s">
        <v>6</v>
      </c>
      <c r="G18" s="33">
        <v>0</v>
      </c>
      <c r="H18" s="33">
        <v>-14250.8</v>
      </c>
      <c r="I18" s="34">
        <v>-15091.84</v>
      </c>
      <c r="J18" s="4"/>
    </row>
    <row r="19" spans="1:10" ht="22.5" customHeight="1" x14ac:dyDescent="0.2">
      <c r="A19" s="12" t="s">
        <v>4</v>
      </c>
      <c r="B19" s="25">
        <f>SUBTOTAL(109,Table3[31/12/2013])</f>
        <v>0</v>
      </c>
      <c r="C19" s="25">
        <f>SUBTOTAL(109,Table3[31/12/2014])</f>
        <v>80000</v>
      </c>
      <c r="D19" s="25">
        <f>SUBTOTAL(109,Table3[31/12/2015])</f>
        <v>80000</v>
      </c>
      <c r="E19" s="5"/>
      <c r="F19" s="12" t="s">
        <v>4</v>
      </c>
      <c r="G19" s="25">
        <f>SUBTOTAL(109,Table4[31/12/2013])</f>
        <v>49320.470742405683</v>
      </c>
      <c r="H19" s="25">
        <f>SUBTOTAL(109,Table4[31/12/2014])</f>
        <v>136644.50074240571</v>
      </c>
      <c r="I19" s="25">
        <f>SUBTOTAL(109,Table4[31/12/2015])</f>
        <v>163265.95074240569</v>
      </c>
    </row>
    <row r="20" spans="1:10" ht="22.5" customHeight="1" x14ac:dyDescent="0.2">
      <c r="A20" s="2"/>
      <c r="B20" s="20"/>
      <c r="C20" s="20"/>
      <c r="D20" s="20"/>
      <c r="F20" s="5"/>
      <c r="G20" s="20"/>
      <c r="H20" s="20"/>
      <c r="I20" s="20"/>
    </row>
    <row r="21" spans="1:10" ht="22.5" customHeight="1" x14ac:dyDescent="0.2">
      <c r="A21" s="13" t="s">
        <v>4</v>
      </c>
      <c r="B21" s="26">
        <f>Table1[[#Totals],[31/12/2013]]+Table3[[#Totals],[31/12/2013]]</f>
        <v>133751.9907424057</v>
      </c>
      <c r="C21" s="26">
        <f>Table1[[#Totals],[31/12/2014]]+Table3[[#Totals],[31/12/2014]]</f>
        <v>261379.38</v>
      </c>
      <c r="D21" s="26">
        <f>Table1[[#Totals],[31/12/2015]]+Table3[[#Totals],[31/12/2015]]</f>
        <v>275001.96600000001</v>
      </c>
      <c r="E21" s="5"/>
      <c r="F21" s="13" t="s">
        <v>4</v>
      </c>
      <c r="G21" s="26">
        <f>Table2[[#Totals],[31/12/2013]]+Table4[[#Totals],[31/12/2013]]</f>
        <v>133751.9907424057</v>
      </c>
      <c r="H21" s="26">
        <f>Table2[[#Totals],[31/12/2014]]+Table4[[#Totals],[31/12/2014]]</f>
        <v>261379.38074240572</v>
      </c>
      <c r="I21" s="26">
        <f>Table2[[#Totals],[31/12/2015]]+Table4[[#Totals],[31/12/2015]]</f>
        <v>275001.97074240568</v>
      </c>
    </row>
    <row r="22" spans="1:10" ht="22.5" customHeight="1" x14ac:dyDescent="0.2"/>
    <row r="23" spans="1:10" ht="22.5" customHeight="1" x14ac:dyDescent="0.2"/>
    <row r="24" spans="1:10" ht="22.5" customHeight="1" x14ac:dyDescent="0.2"/>
    <row r="25" spans="1:10" ht="22.5" customHeight="1" x14ac:dyDescent="0.2"/>
    <row r="26" spans="1:10" ht="22.5" customHeight="1" x14ac:dyDescent="0.2"/>
    <row r="27" spans="1:10" ht="22.5" customHeight="1" x14ac:dyDescent="0.2"/>
    <row r="32" spans="1:10" s="10" customFormat="1" ht="30" customHeight="1" x14ac:dyDescent="0.2"/>
  </sheetData>
  <sheetProtection insertColumns="0" insertRows="0" deleteColumns="0" deleteRows="0" autoFilter="0" pivotTables="0"/>
  <mergeCells count="4">
    <mergeCell ref="F3:I3"/>
    <mergeCell ref="A3:D3"/>
    <mergeCell ref="E3:E18"/>
    <mergeCell ref="A1:XFD1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  <drawing r:id="rId2"/>
  <tableParts count="4"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showGridLines="0" showRowColHeaders="0" workbookViewId="0">
      <pane ySplit="1" topLeftCell="A2" activePane="bottomLeft" state="frozen"/>
      <selection pane="bottomLeft" activeCell="A2" sqref="A2"/>
    </sheetView>
  </sheetViews>
  <sheetFormatPr defaultRowHeight="12.75" x14ac:dyDescent="0.2"/>
  <sheetData>
    <row r="1" spans="1:1" s="24" customFormat="1" ht="52.5" customHeight="1" thickBot="1" x14ac:dyDescent="0.25">
      <c r="A1" s="24" t="s">
        <v>23</v>
      </c>
    </row>
    <row r="65" s="11" customFormat="1" ht="30" customHeight="1" x14ac:dyDescent="0.2"/>
  </sheetData>
  <sheetProtection sheet="1" objects="1" scenarios="1"/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Instruções</vt:lpstr>
    </vt:vector>
  </TitlesOfParts>
  <Company>ISB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Anselmo Massad</cp:lastModifiedBy>
  <cp:lastPrinted>2009-07-03T19:40:05Z</cp:lastPrinted>
  <dcterms:created xsi:type="dcterms:W3CDTF">2009-06-23T13:15:24Z</dcterms:created>
  <dcterms:modified xsi:type="dcterms:W3CDTF">2016-04-08T03:24:48Z</dcterms:modified>
</cp:coreProperties>
</file>